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场安排" sheetId="1" r:id="rId1"/>
  </sheets>
  <definedNames>
    <definedName name="_xlnm.Print_Area" localSheetId="0">'考场安排'!$A$1:$T$14</definedName>
  </definedNames>
  <calcPr fullCalcOnLoad="1"/>
</workbook>
</file>

<file path=xl/sharedStrings.xml><?xml version="1.0" encoding="utf-8"?>
<sst xmlns="http://schemas.openxmlformats.org/spreadsheetml/2006/main" count="124" uniqueCount="81">
  <si>
    <t>性别</t>
  </si>
  <si>
    <t>出生年月</t>
  </si>
  <si>
    <t>学历</t>
  </si>
  <si>
    <t>专业</t>
  </si>
  <si>
    <t>毕业院校</t>
  </si>
  <si>
    <t>男</t>
  </si>
  <si>
    <t>硕士研究生</t>
  </si>
  <si>
    <t>女</t>
  </si>
  <si>
    <t>学生处</t>
  </si>
  <si>
    <t>化学工程、化学工艺</t>
  </si>
  <si>
    <t>安东</t>
  </si>
  <si>
    <t>化学工艺</t>
  </si>
  <si>
    <t>中国科学院青海盐湖研究所</t>
  </si>
  <si>
    <t>生态学、中药学</t>
  </si>
  <si>
    <t>安淇</t>
  </si>
  <si>
    <t>生态学与环境保护</t>
  </si>
  <si>
    <t>乌克兰第聂伯彼得罗夫斯克国立大学</t>
  </si>
  <si>
    <t>青海大学</t>
  </si>
  <si>
    <t>发展规划处</t>
  </si>
  <si>
    <t>理学、工学、管理学</t>
  </si>
  <si>
    <t>兰州大学</t>
  </si>
  <si>
    <t>动物营养与饲料科学</t>
  </si>
  <si>
    <t>蔡洁琼</t>
  </si>
  <si>
    <t>南京农业大学</t>
  </si>
  <si>
    <t>博士研究生</t>
  </si>
  <si>
    <t>陈亚维</t>
  </si>
  <si>
    <t>交通运输规划与管理</t>
  </si>
  <si>
    <t>东南大学</t>
  </si>
  <si>
    <t>生态学</t>
  </si>
  <si>
    <t>中药学</t>
  </si>
  <si>
    <t>云南中医学院</t>
  </si>
  <si>
    <t>青海民族大学</t>
  </si>
  <si>
    <t>社会保障</t>
  </si>
  <si>
    <t>刘姗姗</t>
  </si>
  <si>
    <t>临床医学、基础医学、生理学</t>
  </si>
  <si>
    <t>马银屏</t>
  </si>
  <si>
    <t>生理学</t>
  </si>
  <si>
    <t>扬州大学</t>
  </si>
  <si>
    <t>郑州大学</t>
  </si>
  <si>
    <t>项洋</t>
  </si>
  <si>
    <t>薛源</t>
  </si>
  <si>
    <t>地球化学</t>
  </si>
  <si>
    <t>殷恒霞</t>
  </si>
  <si>
    <t>中国科学院寒区旱区环境与工程研究所</t>
  </si>
  <si>
    <t>俞文萍</t>
  </si>
  <si>
    <t>昆明理工大学</t>
  </si>
  <si>
    <t>张明磊</t>
  </si>
  <si>
    <t>张渊</t>
  </si>
  <si>
    <t>学历要求</t>
  </si>
  <si>
    <t>招聘人数</t>
  </si>
  <si>
    <t>姓名</t>
  </si>
  <si>
    <t>应聘岗位</t>
  </si>
  <si>
    <t>名次</t>
  </si>
  <si>
    <t>岗位能力测试成绩</t>
  </si>
  <si>
    <t>按20%折算成绩</t>
  </si>
  <si>
    <t>按50%折算成绩</t>
  </si>
  <si>
    <t>专业考核总成绩</t>
  </si>
  <si>
    <t>63</t>
  </si>
  <si>
    <t>60</t>
  </si>
  <si>
    <t>64</t>
  </si>
  <si>
    <t>72</t>
  </si>
  <si>
    <t>66</t>
  </si>
  <si>
    <t>65</t>
  </si>
  <si>
    <t>76</t>
  </si>
  <si>
    <t>58</t>
  </si>
  <si>
    <t>70</t>
  </si>
  <si>
    <t>77</t>
  </si>
  <si>
    <t>硕士研究生</t>
  </si>
  <si>
    <t>硕士研究生及以上</t>
  </si>
  <si>
    <t>缺考</t>
  </si>
  <si>
    <t>应聘     单位</t>
  </si>
  <si>
    <t>综合素质测试成绩</t>
  </si>
  <si>
    <t>面试成绩</t>
  </si>
  <si>
    <t>30%折算后成绩</t>
  </si>
  <si>
    <t>总成绩</t>
  </si>
  <si>
    <t>是否进入体检</t>
  </si>
  <si>
    <t>1</t>
  </si>
  <si>
    <t>2</t>
  </si>
  <si>
    <t>3</t>
  </si>
  <si>
    <t>进入体检</t>
  </si>
  <si>
    <t>青海大学2016年公开招聘管理类硕士岗位面试成绩及总成绩表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</si>
</sst>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 tint="0.04998999834060669"/>
      <name val="宋体"/>
      <family val="0"/>
    </font>
    <font>
      <b/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11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6" fillId="0" borderId="10" xfId="113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17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差" xfId="105"/>
    <cellStyle name="差 2" xfId="106"/>
    <cellStyle name="差 2 2" xfId="107"/>
    <cellStyle name="差 3" xfId="108"/>
    <cellStyle name="常规 2" xfId="109"/>
    <cellStyle name="常规 3" xfId="110"/>
    <cellStyle name="常规 4" xfId="111"/>
    <cellStyle name="常规 4 2" xfId="112"/>
    <cellStyle name="常规 5" xfId="113"/>
    <cellStyle name="Hyperlink" xfId="114"/>
    <cellStyle name="好" xfId="115"/>
    <cellStyle name="好 2" xfId="116"/>
    <cellStyle name="好 2 2" xfId="117"/>
    <cellStyle name="好 3" xfId="118"/>
    <cellStyle name="汇总" xfId="119"/>
    <cellStyle name="汇总 2" xfId="120"/>
    <cellStyle name="汇总 2 2" xfId="121"/>
    <cellStyle name="汇总 3" xfId="122"/>
    <cellStyle name="Currency" xfId="123"/>
    <cellStyle name="Currency [0]" xfId="124"/>
    <cellStyle name="计算" xfId="125"/>
    <cellStyle name="计算 2" xfId="126"/>
    <cellStyle name="计算 2 2" xfId="127"/>
    <cellStyle name="计算 3" xfId="128"/>
    <cellStyle name="检查单元格" xfId="129"/>
    <cellStyle name="检查单元格 2" xfId="130"/>
    <cellStyle name="检查单元格 2 2" xfId="131"/>
    <cellStyle name="检查单元格 3" xfId="132"/>
    <cellStyle name="解释性文本" xfId="133"/>
    <cellStyle name="解释性文本 2" xfId="134"/>
    <cellStyle name="解释性文本 2 2" xfId="135"/>
    <cellStyle name="解释性文本 3" xfId="136"/>
    <cellStyle name="警告文本" xfId="137"/>
    <cellStyle name="警告文本 2" xfId="138"/>
    <cellStyle name="警告文本 2 2" xfId="139"/>
    <cellStyle name="警告文本 3" xfId="140"/>
    <cellStyle name="链接单元格" xfId="141"/>
    <cellStyle name="链接单元格 2" xfId="142"/>
    <cellStyle name="链接单元格 2 2" xfId="143"/>
    <cellStyle name="链接单元格 3" xfId="144"/>
    <cellStyle name="Comma" xfId="145"/>
    <cellStyle name="Comma [0]" xfId="146"/>
    <cellStyle name="强调文字颜色 1" xfId="147"/>
    <cellStyle name="强调文字颜色 1 2" xfId="148"/>
    <cellStyle name="强调文字颜色 1 2 2" xfId="149"/>
    <cellStyle name="强调文字颜色 1 3" xfId="150"/>
    <cellStyle name="强调文字颜色 2" xfId="151"/>
    <cellStyle name="强调文字颜色 2 2" xfId="152"/>
    <cellStyle name="强调文字颜色 2 2 2" xfId="153"/>
    <cellStyle name="强调文字颜色 2 3" xfId="154"/>
    <cellStyle name="强调文字颜色 3" xfId="155"/>
    <cellStyle name="强调文字颜色 3 2" xfId="156"/>
    <cellStyle name="强调文字颜色 3 2 2" xfId="157"/>
    <cellStyle name="强调文字颜色 3 3" xfId="158"/>
    <cellStyle name="强调文字颜色 4" xfId="159"/>
    <cellStyle name="强调文字颜色 4 2" xfId="160"/>
    <cellStyle name="强调文字颜色 4 2 2" xfId="161"/>
    <cellStyle name="强调文字颜色 4 3" xfId="162"/>
    <cellStyle name="强调文字颜色 5" xfId="163"/>
    <cellStyle name="强调文字颜色 5 2" xfId="164"/>
    <cellStyle name="强调文字颜色 5 2 2" xfId="165"/>
    <cellStyle name="强调文字颜色 5 3" xfId="166"/>
    <cellStyle name="强调文字颜色 6" xfId="167"/>
    <cellStyle name="强调文字颜色 6 2" xfId="168"/>
    <cellStyle name="强调文字颜色 6 2 2" xfId="169"/>
    <cellStyle name="强调文字颜色 6 3" xfId="170"/>
    <cellStyle name="适中" xfId="171"/>
    <cellStyle name="适中 2" xfId="172"/>
    <cellStyle name="适中 2 2" xfId="173"/>
    <cellStyle name="适中 3" xfId="174"/>
    <cellStyle name="输出" xfId="175"/>
    <cellStyle name="输出 2" xfId="176"/>
    <cellStyle name="输出 2 2" xfId="177"/>
    <cellStyle name="输出 3" xfId="178"/>
    <cellStyle name="输入" xfId="179"/>
    <cellStyle name="输入 2" xfId="180"/>
    <cellStyle name="输入 2 2" xfId="181"/>
    <cellStyle name="输入 3" xfId="182"/>
    <cellStyle name="Followed Hyperlink" xfId="183"/>
    <cellStyle name="注释" xfId="184"/>
    <cellStyle name="注释 2" xfId="185"/>
    <cellStyle name="注释 2 2" xfId="186"/>
    <cellStyle name="注释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SheetLayoutView="70" zoomScalePageLayoutView="0" workbookViewId="0" topLeftCell="A1">
      <selection activeCell="I17" sqref="I17"/>
    </sheetView>
  </sheetViews>
  <sheetFormatPr defaultColWidth="9.00390625" defaultRowHeight="14.25"/>
  <cols>
    <col min="1" max="1" width="7.375" style="8" customWidth="1"/>
    <col min="2" max="2" width="14.75390625" style="8" customWidth="1"/>
    <col min="3" max="3" width="6.875" style="8" customWidth="1"/>
    <col min="4" max="4" width="6.25390625" style="8" bestFit="1" customWidth="1"/>
    <col min="5" max="5" width="8.00390625" style="8" bestFit="1" customWidth="1"/>
    <col min="6" max="6" width="6.00390625" style="8" customWidth="1"/>
    <col min="7" max="7" width="10.375" style="8" customWidth="1"/>
    <col min="8" max="8" width="12.125" style="8" bestFit="1" customWidth="1"/>
    <col min="9" max="9" width="14.00390625" style="8" customWidth="1"/>
    <col min="10" max="10" width="20.25390625" style="8" customWidth="1"/>
    <col min="11" max="11" width="11.375" style="8" customWidth="1"/>
    <col min="12" max="12" width="9.00390625" style="8" customWidth="1"/>
    <col min="13" max="13" width="10.00390625" style="8" customWidth="1"/>
    <col min="14" max="14" width="9.00390625" style="8" customWidth="1"/>
    <col min="15" max="15" width="9.875" style="8" customWidth="1"/>
    <col min="16" max="16" width="6.00390625" style="8" customWidth="1"/>
    <col min="17" max="17" width="9.00390625" style="9" customWidth="1"/>
    <col min="18" max="18" width="8.00390625" style="9" bestFit="1" customWidth="1"/>
    <col min="19" max="19" width="6.00390625" style="9" bestFit="1" customWidth="1"/>
    <col min="20" max="16384" width="9.00390625" style="9" customWidth="1"/>
  </cols>
  <sheetData>
    <row r="1" spans="1:20" ht="36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9.75" customHeight="1">
      <c r="A2" s="1" t="s">
        <v>70</v>
      </c>
      <c r="B2" s="1" t="s">
        <v>51</v>
      </c>
      <c r="C2" s="1" t="s">
        <v>48</v>
      </c>
      <c r="D2" s="1" t="s">
        <v>49</v>
      </c>
      <c r="E2" s="1" t="s">
        <v>50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71</v>
      </c>
      <c r="L2" s="1" t="s">
        <v>54</v>
      </c>
      <c r="M2" s="1" t="s">
        <v>53</v>
      </c>
      <c r="N2" s="1" t="s">
        <v>55</v>
      </c>
      <c r="O2" s="1" t="s">
        <v>56</v>
      </c>
      <c r="P2" s="7" t="s">
        <v>72</v>
      </c>
      <c r="Q2" s="7" t="s">
        <v>73</v>
      </c>
      <c r="R2" s="7" t="s">
        <v>74</v>
      </c>
      <c r="S2" s="10" t="s">
        <v>52</v>
      </c>
      <c r="T2" s="10" t="s">
        <v>75</v>
      </c>
    </row>
    <row r="3" spans="1:20" s="8" customFormat="1" ht="33" customHeight="1">
      <c r="A3" s="16" t="s">
        <v>8</v>
      </c>
      <c r="B3" s="6" t="s">
        <v>34</v>
      </c>
      <c r="C3" s="6" t="s">
        <v>67</v>
      </c>
      <c r="D3" s="6">
        <v>1</v>
      </c>
      <c r="E3" s="6" t="s">
        <v>35</v>
      </c>
      <c r="F3" s="6" t="s">
        <v>7</v>
      </c>
      <c r="G3" s="6">
        <v>19860221</v>
      </c>
      <c r="H3" s="6" t="s">
        <v>6</v>
      </c>
      <c r="I3" s="6" t="s">
        <v>36</v>
      </c>
      <c r="J3" s="6" t="s">
        <v>37</v>
      </c>
      <c r="K3" s="5" t="s">
        <v>57</v>
      </c>
      <c r="L3" s="5">
        <f aca="true" t="shared" si="0" ref="L3:L14">K3*0.2</f>
        <v>12.600000000000001</v>
      </c>
      <c r="M3" s="6">
        <v>92</v>
      </c>
      <c r="N3" s="4">
        <f aca="true" t="shared" si="1" ref="N3:N11">M3*0.5</f>
        <v>46</v>
      </c>
      <c r="O3" s="3">
        <f aca="true" t="shared" si="2" ref="O3:O11">L3+N3</f>
        <v>58.6</v>
      </c>
      <c r="P3" s="11">
        <v>85.8</v>
      </c>
      <c r="Q3" s="11">
        <f>P3*0.3</f>
        <v>25.74</v>
      </c>
      <c r="R3" s="12">
        <f aca="true" t="shared" si="3" ref="R3:R13">L3+N3+Q3</f>
        <v>84.34</v>
      </c>
      <c r="S3" s="13" t="s">
        <v>76</v>
      </c>
      <c r="T3" s="14" t="s">
        <v>79</v>
      </c>
    </row>
    <row r="4" spans="1:20" s="8" customFormat="1" ht="33" customHeight="1">
      <c r="A4" s="16"/>
      <c r="B4" s="15" t="s">
        <v>9</v>
      </c>
      <c r="C4" s="15" t="s">
        <v>67</v>
      </c>
      <c r="D4" s="15">
        <v>1</v>
      </c>
      <c r="E4" s="6" t="s">
        <v>40</v>
      </c>
      <c r="F4" s="6" t="s">
        <v>5</v>
      </c>
      <c r="G4" s="6">
        <v>19910501</v>
      </c>
      <c r="H4" s="6" t="s">
        <v>6</v>
      </c>
      <c r="I4" s="6" t="s">
        <v>11</v>
      </c>
      <c r="J4" s="6" t="s">
        <v>38</v>
      </c>
      <c r="K4" s="5" t="s">
        <v>63</v>
      </c>
      <c r="L4" s="5">
        <f t="shared" si="0"/>
        <v>15.200000000000001</v>
      </c>
      <c r="M4" s="6">
        <v>88.4</v>
      </c>
      <c r="N4" s="4">
        <f t="shared" si="1"/>
        <v>44.2</v>
      </c>
      <c r="O4" s="3">
        <f t="shared" si="2"/>
        <v>59.400000000000006</v>
      </c>
      <c r="P4" s="11">
        <v>87.6</v>
      </c>
      <c r="Q4" s="11">
        <f aca="true" t="shared" si="4" ref="Q4:Q13">P4*0.3</f>
        <v>26.279999999999998</v>
      </c>
      <c r="R4" s="12">
        <f t="shared" si="3"/>
        <v>85.68</v>
      </c>
      <c r="S4" s="13" t="s">
        <v>76</v>
      </c>
      <c r="T4" s="14" t="s">
        <v>79</v>
      </c>
    </row>
    <row r="5" spans="1:20" s="8" customFormat="1" ht="33" customHeight="1">
      <c r="A5" s="16"/>
      <c r="B5" s="15"/>
      <c r="C5" s="15"/>
      <c r="D5" s="15"/>
      <c r="E5" s="6" t="s">
        <v>10</v>
      </c>
      <c r="F5" s="6" t="s">
        <v>5</v>
      </c>
      <c r="G5" s="6">
        <v>19860828</v>
      </c>
      <c r="H5" s="6" t="s">
        <v>6</v>
      </c>
      <c r="I5" s="6" t="s">
        <v>11</v>
      </c>
      <c r="J5" s="6" t="s">
        <v>12</v>
      </c>
      <c r="K5" s="5" t="s">
        <v>62</v>
      </c>
      <c r="L5" s="5">
        <f t="shared" si="0"/>
        <v>13</v>
      </c>
      <c r="M5" s="6">
        <v>86.2</v>
      </c>
      <c r="N5" s="4">
        <f t="shared" si="1"/>
        <v>43.1</v>
      </c>
      <c r="O5" s="3">
        <f t="shared" si="2"/>
        <v>56.1</v>
      </c>
      <c r="P5" s="11">
        <v>82</v>
      </c>
      <c r="Q5" s="11">
        <f t="shared" si="4"/>
        <v>24.599999999999998</v>
      </c>
      <c r="R5" s="12">
        <f t="shared" si="3"/>
        <v>80.7</v>
      </c>
      <c r="S5" s="13" t="s">
        <v>77</v>
      </c>
      <c r="T5" s="11"/>
    </row>
    <row r="6" spans="1:20" s="8" customFormat="1" ht="33" customHeight="1">
      <c r="A6" s="16"/>
      <c r="B6" s="15" t="s">
        <v>21</v>
      </c>
      <c r="C6" s="15" t="s">
        <v>67</v>
      </c>
      <c r="D6" s="15">
        <v>1</v>
      </c>
      <c r="E6" s="6" t="s">
        <v>22</v>
      </c>
      <c r="F6" s="6" t="s">
        <v>7</v>
      </c>
      <c r="G6" s="6">
        <v>19890830</v>
      </c>
      <c r="H6" s="6" t="s">
        <v>6</v>
      </c>
      <c r="I6" s="6" t="s">
        <v>21</v>
      </c>
      <c r="J6" s="6" t="s">
        <v>23</v>
      </c>
      <c r="K6" s="5" t="s">
        <v>60</v>
      </c>
      <c r="L6" s="5">
        <f t="shared" si="0"/>
        <v>14.4</v>
      </c>
      <c r="M6" s="6">
        <v>91.6</v>
      </c>
      <c r="N6" s="4">
        <f t="shared" si="1"/>
        <v>45.8</v>
      </c>
      <c r="O6" s="3">
        <f t="shared" si="2"/>
        <v>60.199999999999996</v>
      </c>
      <c r="P6" s="11">
        <v>82.8</v>
      </c>
      <c r="Q6" s="11">
        <f t="shared" si="4"/>
        <v>24.84</v>
      </c>
      <c r="R6" s="12">
        <f t="shared" si="3"/>
        <v>85.03999999999999</v>
      </c>
      <c r="S6" s="13" t="s">
        <v>76</v>
      </c>
      <c r="T6" s="14" t="s">
        <v>79</v>
      </c>
    </row>
    <row r="7" spans="1:20" s="8" customFormat="1" ht="33" customHeight="1">
      <c r="A7" s="16"/>
      <c r="B7" s="15"/>
      <c r="C7" s="15"/>
      <c r="D7" s="15"/>
      <c r="E7" s="6" t="s">
        <v>46</v>
      </c>
      <c r="F7" s="6" t="s">
        <v>5</v>
      </c>
      <c r="G7" s="6">
        <v>19880409</v>
      </c>
      <c r="H7" s="6" t="s">
        <v>6</v>
      </c>
      <c r="I7" s="6" t="s">
        <v>21</v>
      </c>
      <c r="J7" s="6" t="s">
        <v>20</v>
      </c>
      <c r="K7" s="5" t="s">
        <v>58</v>
      </c>
      <c r="L7" s="5">
        <f>K7*0.2</f>
        <v>12</v>
      </c>
      <c r="M7" s="6">
        <v>81.8</v>
      </c>
      <c r="N7" s="4">
        <f>M7*0.5</f>
        <v>40.9</v>
      </c>
      <c r="O7" s="3">
        <f>L7+N7</f>
        <v>52.9</v>
      </c>
      <c r="P7" s="11">
        <v>87.8</v>
      </c>
      <c r="Q7" s="11">
        <f>P7*0.3</f>
        <v>26.34</v>
      </c>
      <c r="R7" s="12">
        <f t="shared" si="3"/>
        <v>79.24</v>
      </c>
      <c r="S7" s="13" t="s">
        <v>77</v>
      </c>
      <c r="T7" s="11"/>
    </row>
    <row r="8" spans="1:20" s="8" customFormat="1" ht="33" customHeight="1">
      <c r="A8" s="16"/>
      <c r="B8" s="15"/>
      <c r="C8" s="15"/>
      <c r="D8" s="15"/>
      <c r="E8" s="6" t="s">
        <v>39</v>
      </c>
      <c r="F8" s="6" t="s">
        <v>7</v>
      </c>
      <c r="G8" s="6">
        <v>19881215</v>
      </c>
      <c r="H8" s="6" t="s">
        <v>6</v>
      </c>
      <c r="I8" s="6" t="s">
        <v>21</v>
      </c>
      <c r="J8" s="6" t="s">
        <v>17</v>
      </c>
      <c r="K8" s="5" t="s">
        <v>59</v>
      </c>
      <c r="L8" s="5">
        <f>K8*0.2</f>
        <v>12.8</v>
      </c>
      <c r="M8" s="6">
        <v>81.6</v>
      </c>
      <c r="N8" s="4">
        <f>M8*0.5</f>
        <v>40.8</v>
      </c>
      <c r="O8" s="3">
        <f>L8+N8</f>
        <v>53.599999999999994</v>
      </c>
      <c r="P8" s="11">
        <v>81.2</v>
      </c>
      <c r="Q8" s="11">
        <f>P8*0.3</f>
        <v>24.36</v>
      </c>
      <c r="R8" s="12">
        <f t="shared" si="3"/>
        <v>77.96</v>
      </c>
      <c r="S8" s="11">
        <v>3</v>
      </c>
      <c r="T8" s="11"/>
    </row>
    <row r="9" spans="1:20" s="8" customFormat="1" ht="33" customHeight="1">
      <c r="A9" s="16"/>
      <c r="B9" s="15" t="s">
        <v>13</v>
      </c>
      <c r="C9" s="15" t="s">
        <v>68</v>
      </c>
      <c r="D9" s="15">
        <v>1</v>
      </c>
      <c r="E9" s="6" t="s">
        <v>14</v>
      </c>
      <c r="F9" s="6" t="s">
        <v>5</v>
      </c>
      <c r="G9" s="6">
        <v>19901020</v>
      </c>
      <c r="H9" s="6" t="s">
        <v>6</v>
      </c>
      <c r="I9" s="6" t="s">
        <v>15</v>
      </c>
      <c r="J9" s="6" t="s">
        <v>16</v>
      </c>
      <c r="K9" s="5" t="s">
        <v>61</v>
      </c>
      <c r="L9" s="5">
        <f>K9*0.2</f>
        <v>13.200000000000001</v>
      </c>
      <c r="M9" s="6">
        <v>87.2</v>
      </c>
      <c r="N9" s="4">
        <f>M9*0.5</f>
        <v>43.6</v>
      </c>
      <c r="O9" s="3">
        <f>L9+N9</f>
        <v>56.800000000000004</v>
      </c>
      <c r="P9" s="11">
        <v>86.2</v>
      </c>
      <c r="Q9" s="11">
        <f>P9*0.3</f>
        <v>25.86</v>
      </c>
      <c r="R9" s="12">
        <f t="shared" si="3"/>
        <v>82.66</v>
      </c>
      <c r="S9" s="13" t="s">
        <v>76</v>
      </c>
      <c r="T9" s="14" t="s">
        <v>79</v>
      </c>
    </row>
    <row r="10" spans="1:20" s="8" customFormat="1" ht="33" customHeight="1">
      <c r="A10" s="16"/>
      <c r="B10" s="15"/>
      <c r="C10" s="15"/>
      <c r="D10" s="15"/>
      <c r="E10" s="6" t="s">
        <v>42</v>
      </c>
      <c r="F10" s="6" t="s">
        <v>7</v>
      </c>
      <c r="G10" s="6">
        <v>19840718</v>
      </c>
      <c r="H10" s="6" t="s">
        <v>24</v>
      </c>
      <c r="I10" s="6" t="s">
        <v>28</v>
      </c>
      <c r="J10" s="6" t="s">
        <v>43</v>
      </c>
      <c r="K10" s="5" t="s">
        <v>61</v>
      </c>
      <c r="L10" s="5">
        <f>K10*0.2</f>
        <v>13.200000000000001</v>
      </c>
      <c r="M10" s="6">
        <v>88</v>
      </c>
      <c r="N10" s="4">
        <f>M10*0.5</f>
        <v>44</v>
      </c>
      <c r="O10" s="3">
        <f>L10+N10</f>
        <v>57.2</v>
      </c>
      <c r="P10" s="11">
        <v>83.4</v>
      </c>
      <c r="Q10" s="11">
        <f>P10*0.3</f>
        <v>25.02</v>
      </c>
      <c r="R10" s="12">
        <f t="shared" si="3"/>
        <v>82.22</v>
      </c>
      <c r="S10" s="13" t="s">
        <v>77</v>
      </c>
      <c r="T10" s="11"/>
    </row>
    <row r="11" spans="1:20" s="8" customFormat="1" ht="33" customHeight="1">
      <c r="A11" s="16"/>
      <c r="B11" s="15"/>
      <c r="C11" s="15"/>
      <c r="D11" s="15"/>
      <c r="E11" s="6" t="s">
        <v>33</v>
      </c>
      <c r="F11" s="6" t="s">
        <v>7</v>
      </c>
      <c r="G11" s="6">
        <v>19901013</v>
      </c>
      <c r="H11" s="6" t="s">
        <v>6</v>
      </c>
      <c r="I11" s="6" t="s">
        <v>29</v>
      </c>
      <c r="J11" s="6" t="s">
        <v>30</v>
      </c>
      <c r="K11" s="5" t="s">
        <v>64</v>
      </c>
      <c r="L11" s="5">
        <f t="shared" si="0"/>
        <v>11.600000000000001</v>
      </c>
      <c r="M11" s="6">
        <v>83.2</v>
      </c>
      <c r="N11" s="4">
        <f t="shared" si="1"/>
        <v>41.6</v>
      </c>
      <c r="O11" s="3">
        <f t="shared" si="2"/>
        <v>53.2</v>
      </c>
      <c r="P11" s="11">
        <v>83.2</v>
      </c>
      <c r="Q11" s="11">
        <f t="shared" si="4"/>
        <v>24.96</v>
      </c>
      <c r="R11" s="12">
        <f t="shared" si="3"/>
        <v>78.16</v>
      </c>
      <c r="S11" s="13" t="s">
        <v>78</v>
      </c>
      <c r="T11" s="11"/>
    </row>
    <row r="12" spans="1:20" s="8" customFormat="1" ht="33" customHeight="1">
      <c r="A12" s="16" t="s">
        <v>18</v>
      </c>
      <c r="B12" s="15" t="s">
        <v>19</v>
      </c>
      <c r="C12" s="15" t="s">
        <v>68</v>
      </c>
      <c r="D12" s="15">
        <v>1</v>
      </c>
      <c r="E12" s="6" t="s">
        <v>44</v>
      </c>
      <c r="F12" s="6" t="s">
        <v>7</v>
      </c>
      <c r="G12" s="6">
        <v>19870302</v>
      </c>
      <c r="H12" s="6" t="s">
        <v>6</v>
      </c>
      <c r="I12" s="6" t="s">
        <v>41</v>
      </c>
      <c r="J12" s="6" t="s">
        <v>45</v>
      </c>
      <c r="K12" s="5" t="s">
        <v>65</v>
      </c>
      <c r="L12" s="5">
        <f t="shared" si="0"/>
        <v>14</v>
      </c>
      <c r="M12" s="6">
        <v>93.6</v>
      </c>
      <c r="N12" s="4">
        <f>M12*0.5</f>
        <v>46.8</v>
      </c>
      <c r="O12" s="3">
        <f>L12+N12</f>
        <v>60.8</v>
      </c>
      <c r="P12" s="11">
        <v>86.2</v>
      </c>
      <c r="Q12" s="11">
        <f t="shared" si="4"/>
        <v>25.86</v>
      </c>
      <c r="R12" s="12">
        <f t="shared" si="3"/>
        <v>86.66</v>
      </c>
      <c r="S12" s="13" t="s">
        <v>76</v>
      </c>
      <c r="T12" s="14" t="s">
        <v>79</v>
      </c>
    </row>
    <row r="13" spans="1:20" s="8" customFormat="1" ht="33" customHeight="1">
      <c r="A13" s="16"/>
      <c r="B13" s="15"/>
      <c r="C13" s="15"/>
      <c r="D13" s="15"/>
      <c r="E13" s="6" t="s">
        <v>47</v>
      </c>
      <c r="F13" s="6" t="s">
        <v>5</v>
      </c>
      <c r="G13" s="6">
        <v>19900629</v>
      </c>
      <c r="H13" s="6" t="s">
        <v>6</v>
      </c>
      <c r="I13" s="6" t="s">
        <v>32</v>
      </c>
      <c r="J13" s="6" t="s">
        <v>31</v>
      </c>
      <c r="K13" s="5" t="s">
        <v>66</v>
      </c>
      <c r="L13" s="5">
        <f t="shared" si="0"/>
        <v>15.4</v>
      </c>
      <c r="M13" s="6">
        <v>89.4</v>
      </c>
      <c r="N13" s="4">
        <f>M13*0.5</f>
        <v>44.7</v>
      </c>
      <c r="O13" s="3">
        <f>L13+N13</f>
        <v>60.1</v>
      </c>
      <c r="P13" s="11">
        <v>85.6</v>
      </c>
      <c r="Q13" s="11">
        <f t="shared" si="4"/>
        <v>25.679999999999996</v>
      </c>
      <c r="R13" s="12">
        <f t="shared" si="3"/>
        <v>85.78</v>
      </c>
      <c r="S13" s="13" t="s">
        <v>77</v>
      </c>
      <c r="T13" s="11"/>
    </row>
    <row r="14" spans="1:20" s="8" customFormat="1" ht="33" customHeight="1">
      <c r="A14" s="16"/>
      <c r="B14" s="15"/>
      <c r="C14" s="15"/>
      <c r="D14" s="15"/>
      <c r="E14" s="6" t="s">
        <v>25</v>
      </c>
      <c r="F14" s="6" t="s">
        <v>7</v>
      </c>
      <c r="G14" s="6">
        <v>19891007</v>
      </c>
      <c r="H14" s="6" t="s">
        <v>6</v>
      </c>
      <c r="I14" s="6" t="s">
        <v>26</v>
      </c>
      <c r="J14" s="6" t="s">
        <v>27</v>
      </c>
      <c r="K14" s="5" t="s">
        <v>57</v>
      </c>
      <c r="L14" s="5">
        <f t="shared" si="0"/>
        <v>12.600000000000001</v>
      </c>
      <c r="M14" s="6">
        <v>90.5</v>
      </c>
      <c r="N14" s="4">
        <f>M14*0.5</f>
        <v>45.25</v>
      </c>
      <c r="O14" s="3">
        <f>L14+N14</f>
        <v>57.85</v>
      </c>
      <c r="P14" s="14" t="s">
        <v>69</v>
      </c>
      <c r="Q14" s="14" t="s">
        <v>69</v>
      </c>
      <c r="R14" s="14" t="s">
        <v>69</v>
      </c>
      <c r="S14" s="14" t="s">
        <v>69</v>
      </c>
      <c r="T14" s="11"/>
    </row>
    <row r="15" ht="33" customHeight="1"/>
    <row r="21" ht="14.25">
      <c r="T21" s="2"/>
    </row>
  </sheetData>
  <sheetProtection/>
  <mergeCells count="15">
    <mergeCell ref="A12:A14"/>
    <mergeCell ref="B12:B14"/>
    <mergeCell ref="C12:C14"/>
    <mergeCell ref="D12:D14"/>
    <mergeCell ref="B4:B5"/>
    <mergeCell ref="C4:C5"/>
    <mergeCell ref="D4:D5"/>
    <mergeCell ref="B9:B11"/>
    <mergeCell ref="C9:C11"/>
    <mergeCell ref="D9:D11"/>
    <mergeCell ref="B6:B8"/>
    <mergeCell ref="C6:C8"/>
    <mergeCell ref="D6:D8"/>
    <mergeCell ref="A3:A11"/>
    <mergeCell ref="A1:T1"/>
  </mergeCells>
  <printOptions horizontalCentered="1"/>
  <pageMargins left="0.15748031496062992" right="0.1968503937007874" top="0.4330708661417323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2016-06-11T08:16:09Z</dcterms:modified>
  <cp:category/>
  <cp:version/>
  <cp:contentType/>
  <cp:contentStatus/>
</cp:coreProperties>
</file>